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ARCHITECTURE/LOGEMENTS CROUS VOIE DOMITIENNE/09C RELANCE LOT 14/CONSULTATION TRAVAUX B-C et RDC A/RENDU 2/PIECES ECRITES/"/>
    </mc:Choice>
  </mc:AlternateContent>
  <xr:revisionPtr revIDLastSave="0" documentId="13_ncr:1_{7F1F7A82-6931-9448-A462-155A9BCF952B}" xr6:coauthVersionLast="47" xr6:coauthVersionMax="47" xr10:uidLastSave="{00000000-0000-0000-0000-000000000000}"/>
  <bookViews>
    <workbookView xWindow="16800" yWindow="500" windowWidth="32080" windowHeight="28300" xr2:uid="{00000000-000D-0000-FFFF-FFFF00000000}"/>
  </bookViews>
  <sheets>
    <sheet name="DPGF" sheetId="1" r:id="rId1"/>
  </sheets>
  <definedNames>
    <definedName name="_xlnm.Print_Area" localSheetId="0">DPGF!$A$1:$G$70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9" i="1"/>
  <c r="F66" i="1"/>
  <c r="F44" i="1"/>
  <c r="F14" i="1"/>
  <c r="F40" i="1"/>
  <c r="F8" i="1"/>
  <c r="F52" i="1"/>
  <c r="F42" i="1"/>
  <c r="C38" i="1"/>
  <c r="C37" i="1"/>
  <c r="C35" i="1"/>
  <c r="F35" i="1" s="1"/>
  <c r="F33" i="1"/>
  <c r="F30" i="1"/>
  <c r="F29" i="1"/>
  <c r="F25" i="1"/>
  <c r="F24" i="1"/>
  <c r="F23" i="1"/>
  <c r="F22" i="1"/>
  <c r="F21" i="1"/>
  <c r="F20" i="1"/>
  <c r="F12" i="1" l="1"/>
  <c r="F10" i="1"/>
  <c r="F15" i="1" s="1"/>
  <c r="F51" i="1" l="1"/>
  <c r="C61" i="1"/>
  <c r="C63" i="1"/>
  <c r="C59" i="1"/>
  <c r="C57" i="1"/>
  <c r="F50" i="1"/>
  <c r="F64" i="1" l="1"/>
  <c r="F41" i="1"/>
  <c r="C62" i="1" l="1"/>
  <c r="F63" i="1" l="1"/>
  <c r="F62" i="1"/>
  <c r="F61" i="1"/>
  <c r="F59" i="1"/>
  <c r="F57" i="1"/>
  <c r="F55" i="1"/>
  <c r="F67" i="1" s="1"/>
  <c r="F38" i="1"/>
  <c r="F37" i="1"/>
  <c r="F45" i="1" l="1"/>
  <c r="F69" i="1" s="1"/>
  <c r="F70" i="1" s="1"/>
</calcChain>
</file>

<file path=xl/sharedStrings.xml><?xml version="1.0" encoding="utf-8"?>
<sst xmlns="http://schemas.openxmlformats.org/spreadsheetml/2006/main" count="125" uniqueCount="68">
  <si>
    <t>Montant total HT</t>
  </si>
  <si>
    <t>Bâtiment B</t>
  </si>
  <si>
    <t>observations</t>
  </si>
  <si>
    <t>CONSTRUCTION DE 290 LOGEMENTS AU SEIN DE LA CITE UNIVERSITAIRE DE VOIE DOMITIENNE A MONTPELLIER</t>
  </si>
  <si>
    <r>
      <rPr>
        <b/>
        <sz val="14"/>
        <color theme="1"/>
        <rFont val="Arial"/>
        <family val="2"/>
      </rPr>
      <t>DECOMPOSITION DU PRIX GLOBAL ET FORFAITAIRE (D.P.G.F.)</t>
    </r>
    <r>
      <rPr>
        <b/>
        <sz val="16"/>
        <color theme="1"/>
        <rFont val="Arial"/>
        <family val="2"/>
      </rPr>
      <t xml:space="preserve">
LOT N°14 - REVETEMENTS DE SOLS SOUPLES</t>
    </r>
  </si>
  <si>
    <t>U</t>
  </si>
  <si>
    <t>60 studios</t>
  </si>
  <si>
    <t>bagues de serrage + grille</t>
  </si>
  <si>
    <t>80 studios (bagues de serrage + grilles)</t>
  </si>
  <si>
    <t>Bâtiment A</t>
  </si>
  <si>
    <t>logements de fonction R+5</t>
  </si>
  <si>
    <t>3 logements de fonction R+5</t>
  </si>
  <si>
    <t>8 studios + 3 logements de fonction</t>
  </si>
  <si>
    <t>80 studios +  4 salles de bain R5 logements de fonction</t>
  </si>
  <si>
    <t>4 salles de bain R5 logements de fonction</t>
  </si>
  <si>
    <t>3.3 Préparation des sols</t>
  </si>
  <si>
    <t>3.3.2 Ragréage de sols</t>
  </si>
  <si>
    <t>m2</t>
  </si>
  <si>
    <t>3.2.1. Reprise et levée des réserves</t>
  </si>
  <si>
    <t>3.2.3. Dépose totale de revêtement mural</t>
  </si>
  <si>
    <t>3.8 Nettoyages</t>
  </si>
  <si>
    <t>Ens</t>
  </si>
  <si>
    <t>3.8.1 Nettoyage de finition</t>
  </si>
  <si>
    <t>Travaux prévus</t>
  </si>
  <si>
    <t>Libellé</t>
  </si>
  <si>
    <t>Qté</t>
  </si>
  <si>
    <t>PU HT</t>
  </si>
  <si>
    <t>3.4 Revêtement de sols linoleum</t>
  </si>
  <si>
    <t>3.5 Revêtement de sol pvc</t>
  </si>
  <si>
    <t>3.5.1 Revêtement de sol sportif 19dB</t>
  </si>
  <si>
    <r>
      <rPr>
        <b/>
        <u/>
        <sz val="10"/>
        <color theme="1"/>
        <rFont val="Times New Roman"/>
        <family val="1"/>
      </rPr>
      <t>Sous total HT Bâtiment A:</t>
    </r>
    <r>
      <rPr>
        <b/>
        <sz val="10"/>
        <color theme="1"/>
        <rFont val="Times New Roman"/>
        <family val="1"/>
      </rPr>
      <t xml:space="preserve">  </t>
    </r>
  </si>
  <si>
    <t>3.2. Travaux sur existant</t>
  </si>
  <si>
    <t>3.2.1.1 Finition du revêtement mural (soudures, découpe, collage) y compris marouflage et finition en plinthe</t>
  </si>
  <si>
    <t>3.2.1.2 Finition, découpe et poser bague + grille de siphon</t>
  </si>
  <si>
    <t>3.2.1.3 Dépose et repose le revêtement de sol du studio témoin</t>
  </si>
  <si>
    <t>3.2.1.4 Dépose et repose le revêtement de sol et revêtement mural de la salle de bain du studio témoin</t>
  </si>
  <si>
    <t>3.2.1.5 Fixation et finition des plinthes des chambres</t>
  </si>
  <si>
    <t>3.2.1.6 Finition en pied des huisseries de la porte salle de bain par mastic PU</t>
  </si>
  <si>
    <t>3.3.1 Chape de rattrapage</t>
  </si>
  <si>
    <t>3.5.3 Revêtement de sol U4P3</t>
  </si>
  <si>
    <t>3.6 Plinthes PVC</t>
  </si>
  <si>
    <t>3.6.1 Plinthes semi-rigides en PVC</t>
  </si>
  <si>
    <t>ml</t>
  </si>
  <si>
    <t>3.7 Salles de bain</t>
  </si>
  <si>
    <t>3.7.1 Revêtement de sol U4P3 R9/B</t>
  </si>
  <si>
    <t>3.7.2 Remontée en plinthe</t>
  </si>
  <si>
    <t>3.7.3 Revetement mural PVC type 1</t>
  </si>
  <si>
    <t>3.7.4 Revetement mural PVC type 2</t>
  </si>
  <si>
    <t>3.7.5 Siphon de sol PVC à terminer</t>
  </si>
  <si>
    <t>3.7.5 Siphon de sol PVC à sceller et à poser</t>
  </si>
  <si>
    <r>
      <rPr>
        <b/>
        <u/>
        <sz val="10"/>
        <color theme="1"/>
        <rFont val="Times New Roman"/>
        <family val="1"/>
      </rPr>
      <t>Sous total HT Bâtiment B:</t>
    </r>
    <r>
      <rPr>
        <b/>
        <sz val="10"/>
        <color theme="1"/>
        <rFont val="Times New Roman"/>
        <family val="1"/>
      </rPr>
      <t xml:space="preserve">  </t>
    </r>
  </si>
  <si>
    <r>
      <rPr>
        <b/>
        <u/>
        <sz val="10"/>
        <color theme="1"/>
        <rFont val="Times New Roman"/>
        <family val="1"/>
      </rPr>
      <t>Bâtiment C</t>
    </r>
  </si>
  <si>
    <t>3.2.1.1 Marouflages des revêtements de sol défectueux</t>
  </si>
  <si>
    <t>3.2.1.2 Reprises des finition des sol des chambres (soudure, finition au droit de la porte d'entrée)</t>
  </si>
  <si>
    <t>3.2.1.3 Fixation et finition des plinthes des chambres</t>
  </si>
  <si>
    <t>3.5.2 Revêtement de sol U3P3</t>
  </si>
  <si>
    <r>
      <rPr>
        <b/>
        <u/>
        <sz val="10"/>
        <color theme="1"/>
        <rFont val="Times New Roman"/>
        <family val="1"/>
      </rPr>
      <t>Sous total HT Bâtiment C:</t>
    </r>
    <r>
      <rPr>
        <b/>
        <sz val="10"/>
        <color theme="1"/>
        <rFont val="Times New Roman"/>
        <family val="1"/>
      </rPr>
      <t xml:space="preserve">  </t>
    </r>
  </si>
  <si>
    <r>
      <rPr>
        <b/>
        <u/>
        <sz val="10"/>
        <color theme="1"/>
        <rFont val="Times New Roman"/>
        <family val="1"/>
      </rPr>
      <t>Total HT :</t>
    </r>
    <r>
      <rPr>
        <b/>
        <sz val="10"/>
        <color theme="1"/>
        <rFont val="Times New Roman"/>
        <family val="1"/>
      </rPr>
      <t xml:space="preserve">  </t>
    </r>
  </si>
  <si>
    <r>
      <rPr>
        <b/>
        <u/>
        <sz val="10"/>
        <color theme="1"/>
        <rFont val="Times New Roman"/>
        <family val="1"/>
      </rPr>
      <t>Total TTC :</t>
    </r>
    <r>
      <rPr>
        <b/>
        <sz val="10"/>
        <color theme="1"/>
        <rFont val="Times New Roman"/>
        <family val="1"/>
      </rPr>
      <t xml:space="preserve">  </t>
    </r>
  </si>
  <si>
    <t>3.2.2. Dépose er repose complète de revêtement de sol des chambres</t>
  </si>
  <si>
    <t>2 studios B015 et B208</t>
  </si>
  <si>
    <t>B010</t>
  </si>
  <si>
    <t>3.5.2 Revêtement de sol U4P3</t>
  </si>
  <si>
    <t>C003, C007, C016, C216, C218, C219</t>
  </si>
  <si>
    <t>3.2.2. Dépose et repose complète de revêtement de sol des chambre (y compris réparation de support)</t>
  </si>
  <si>
    <t>Y compris ragréage fibré pour rattrapage de niveau + couvre joint de dilatation</t>
  </si>
  <si>
    <t>3.4.1 Revêtement linoléum isophonique U4P3-19dB</t>
  </si>
  <si>
    <t>84 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</si>
</sst>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0.00\ \€"/>
    <numFmt numFmtId="166" formatCode="#,##0.00\ &quot;€&quot;"/>
  </numFmts>
  <fonts count="10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7B7B7B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 applyAlignment="1">
      <alignment horizontal="left" vertical="top"/>
    </xf>
    <xf numFmtId="2" fontId="7" fillId="0" borderId="7" xfId="0" applyNumberFormat="1" applyFont="1" applyBorder="1" applyAlignment="1">
      <alignment vertical="center" shrinkToFit="1"/>
    </xf>
    <xf numFmtId="4" fontId="7" fillId="0" borderId="7" xfId="0" applyNumberFormat="1" applyFont="1" applyBorder="1" applyAlignment="1">
      <alignment vertical="center" shrinkToFit="1"/>
    </xf>
    <xf numFmtId="4" fontId="7" fillId="0" borderId="9" xfId="0" applyNumberFormat="1" applyFont="1" applyBorder="1" applyAlignment="1">
      <alignment vertical="center" shrinkToFit="1"/>
    </xf>
    <xf numFmtId="0" fontId="7" fillId="0" borderId="0" xfId="0" applyFont="1" applyAlignment="1">
      <alignment horizontal="left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165" fontId="7" fillId="0" borderId="7" xfId="0" applyNumberFormat="1" applyFont="1" applyBorder="1" applyAlignment="1">
      <alignment horizontal="right" vertical="center" shrinkToFit="1"/>
    </xf>
    <xf numFmtId="4" fontId="7" fillId="0" borderId="7" xfId="0" applyNumberFormat="1" applyFont="1" applyBorder="1" applyAlignment="1">
      <alignment horizontal="right" vertical="center" shrinkToFit="1"/>
    </xf>
    <xf numFmtId="4" fontId="7" fillId="0" borderId="0" xfId="0" applyNumberFormat="1" applyFont="1" applyAlignment="1">
      <alignment horizontal="right" vertical="center" shrinkToFit="1"/>
    </xf>
    <xf numFmtId="1" fontId="7" fillId="0" borderId="7" xfId="0" applyNumberFormat="1" applyFont="1" applyBorder="1" applyAlignment="1">
      <alignment vertical="center" shrinkToFit="1"/>
    </xf>
    <xf numFmtId="4" fontId="7" fillId="0" borderId="7" xfId="0" applyNumberFormat="1" applyFont="1" applyBorder="1" applyAlignment="1">
      <alignment vertical="center" wrapText="1" shrinkToFit="1"/>
    </xf>
    <xf numFmtId="4" fontId="8" fillId="0" borderId="1" xfId="0" applyNumberFormat="1" applyFont="1" applyBorder="1" applyAlignment="1">
      <alignment horizontal="right" vertical="center" shrinkToFit="1"/>
    </xf>
    <xf numFmtId="4" fontId="8" fillId="0" borderId="1" xfId="0" applyNumberFormat="1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164" fontId="7" fillId="0" borderId="7" xfId="1" applyFont="1" applyBorder="1" applyAlignment="1">
      <alignment horizontal="right" vertical="center" wrapText="1"/>
    </xf>
    <xf numFmtId="164" fontId="7" fillId="0" borderId="7" xfId="1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" fontId="8" fillId="0" borderId="10" xfId="0" applyNumberFormat="1" applyFont="1" applyBorder="1" applyAlignment="1">
      <alignment horizontal="right" vertical="center" shrinkToFit="1"/>
    </xf>
    <xf numFmtId="0" fontId="8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shrinkToFit="1"/>
    </xf>
    <xf numFmtId="4" fontId="8" fillId="0" borderId="0" xfId="0" applyNumberFormat="1" applyFont="1" applyAlignment="1">
      <alignment vertical="center" shrinkToFi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right" vertical="center" shrinkToFit="1"/>
    </xf>
    <xf numFmtId="0" fontId="7" fillId="0" borderId="6" xfId="0" applyFont="1" applyBorder="1" applyAlignment="1">
      <alignment vertical="center"/>
    </xf>
    <xf numFmtId="166" fontId="7" fillId="0" borderId="7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4" fontId="7" fillId="0" borderId="0" xfId="0" applyNumberFormat="1" applyFont="1" applyAlignment="1">
      <alignment vertical="center" shrinkToFit="1"/>
    </xf>
    <xf numFmtId="165" fontId="7" fillId="0" borderId="0" xfId="0" applyNumberFormat="1" applyFont="1" applyAlignment="1">
      <alignment horizontal="right" vertical="center" shrinkToFit="1"/>
    </xf>
    <xf numFmtId="2" fontId="7" fillId="0" borderId="0" xfId="0" applyNumberFormat="1" applyFont="1" applyAlignment="1">
      <alignment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9" fillId="0" borderId="3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0"/>
  <sheetViews>
    <sheetView tabSelected="1" topLeftCell="A10" zoomScale="149" zoomScaleNormal="149" workbookViewId="0">
      <selection activeCell="A42" sqref="A42:B42"/>
    </sheetView>
  </sheetViews>
  <sheetFormatPr baseColWidth="10" defaultColWidth="9" defaultRowHeight="13" x14ac:dyDescent="0.15"/>
  <cols>
    <col min="1" max="1" width="37.796875" style="4" customWidth="1"/>
    <col min="2" max="2" width="9.19921875" style="4" customWidth="1"/>
    <col min="3" max="3" width="8.59765625" style="10" customWidth="1"/>
    <col min="4" max="4" width="7.796875" style="11" customWidth="1"/>
    <col min="5" max="5" width="10.796875" style="4" customWidth="1"/>
    <col min="6" max="6" width="15.19921875" style="4" customWidth="1"/>
    <col min="7" max="7" width="47.19921875" style="10" customWidth="1"/>
    <col min="8" max="16384" width="9" style="4"/>
  </cols>
  <sheetData>
    <row r="1" spans="1:7" ht="31.75" customHeight="1" x14ac:dyDescent="0.15">
      <c r="A1" s="64" t="s">
        <v>3</v>
      </c>
      <c r="B1" s="65"/>
      <c r="C1" s="65"/>
      <c r="D1" s="65"/>
      <c r="E1" s="65"/>
      <c r="F1" s="65"/>
      <c r="G1" s="66"/>
    </row>
    <row r="2" spans="1:7" ht="61" customHeight="1" x14ac:dyDescent="0.15">
      <c r="A2" s="56" t="s">
        <v>4</v>
      </c>
      <c r="B2" s="57"/>
      <c r="C2" s="57"/>
      <c r="D2" s="57"/>
      <c r="E2" s="57"/>
      <c r="F2" s="57"/>
      <c r="G2" s="58"/>
    </row>
    <row r="3" spans="1:7" ht="19" customHeight="1" x14ac:dyDescent="0.15">
      <c r="A3" s="67"/>
      <c r="B3" s="68"/>
      <c r="C3" s="69" t="s">
        <v>23</v>
      </c>
      <c r="D3" s="70"/>
      <c r="E3" s="71"/>
      <c r="F3" s="5"/>
      <c r="G3" s="6"/>
    </row>
    <row r="4" spans="1:7" ht="35" customHeight="1" x14ac:dyDescent="0.15">
      <c r="A4" s="72" t="s">
        <v>24</v>
      </c>
      <c r="B4" s="73"/>
      <c r="C4" s="7" t="s">
        <v>25</v>
      </c>
      <c r="D4" s="7" t="s">
        <v>5</v>
      </c>
      <c r="E4" s="7" t="s">
        <v>26</v>
      </c>
      <c r="F4" s="8" t="s">
        <v>0</v>
      </c>
      <c r="G4" s="9" t="s">
        <v>2</v>
      </c>
    </row>
    <row r="6" spans="1:7" x14ac:dyDescent="0.15">
      <c r="A6" s="59" t="s">
        <v>9</v>
      </c>
      <c r="B6" s="60"/>
      <c r="C6" s="60"/>
      <c r="D6" s="60"/>
      <c r="E6" s="60"/>
      <c r="F6" s="60"/>
      <c r="G6" s="61"/>
    </row>
    <row r="7" spans="1:7" x14ac:dyDescent="0.15">
      <c r="A7" s="48" t="s">
        <v>15</v>
      </c>
      <c r="B7" s="49"/>
      <c r="C7" s="12"/>
      <c r="E7" s="13"/>
      <c r="F7" s="13"/>
      <c r="G7" s="12"/>
    </row>
    <row r="8" spans="1:7" ht="14" x14ac:dyDescent="0.15">
      <c r="A8" s="46" t="s">
        <v>16</v>
      </c>
      <c r="B8" s="50"/>
      <c r="C8" s="2">
        <v>408.7</v>
      </c>
      <c r="D8" s="14" t="s">
        <v>17</v>
      </c>
      <c r="E8" s="15"/>
      <c r="F8" s="16">
        <f t="shared" ref="F8" si="0">C8*E8</f>
        <v>0</v>
      </c>
      <c r="G8" s="2"/>
    </row>
    <row r="9" spans="1:7" x14ac:dyDescent="0.15">
      <c r="A9" s="44" t="s">
        <v>27</v>
      </c>
      <c r="B9" s="74"/>
      <c r="C9" s="12"/>
      <c r="E9" s="13"/>
      <c r="G9" s="12"/>
    </row>
    <row r="10" spans="1:7" ht="30" customHeight="1" x14ac:dyDescent="0.15">
      <c r="A10" s="46" t="s">
        <v>66</v>
      </c>
      <c r="B10" s="50"/>
      <c r="C10" s="1">
        <v>366.7</v>
      </c>
      <c r="D10" s="14" t="s">
        <v>17</v>
      </c>
      <c r="E10" s="15"/>
      <c r="F10" s="17">
        <f>C10*E10</f>
        <v>0</v>
      </c>
      <c r="G10" s="19" t="s">
        <v>65</v>
      </c>
    </row>
    <row r="11" spans="1:7" x14ac:dyDescent="0.15">
      <c r="A11" s="44" t="s">
        <v>28</v>
      </c>
      <c r="B11" s="74"/>
      <c r="C11" s="12"/>
      <c r="E11" s="13"/>
      <c r="G11" s="12"/>
    </row>
    <row r="12" spans="1:7" ht="14" x14ac:dyDescent="0.15">
      <c r="A12" s="46" t="s">
        <v>29</v>
      </c>
      <c r="B12" s="50"/>
      <c r="C12" s="1">
        <v>42</v>
      </c>
      <c r="D12" s="14" t="s">
        <v>17</v>
      </c>
      <c r="E12" s="15"/>
      <c r="F12" s="17">
        <f>C12*E12</f>
        <v>0</v>
      </c>
      <c r="G12" s="2"/>
    </row>
    <row r="13" spans="1:7" x14ac:dyDescent="0.15">
      <c r="A13" s="44" t="s">
        <v>20</v>
      </c>
      <c r="B13" s="45"/>
      <c r="C13" s="12"/>
      <c r="E13" s="13"/>
      <c r="F13" s="13"/>
      <c r="G13" s="12"/>
    </row>
    <row r="14" spans="1:7" ht="14" x14ac:dyDescent="0.15">
      <c r="A14" s="46" t="s">
        <v>22</v>
      </c>
      <c r="B14" s="47"/>
      <c r="C14" s="18">
        <v>1</v>
      </c>
      <c r="D14" s="14" t="s">
        <v>21</v>
      </c>
      <c r="E14" s="15"/>
      <c r="F14" s="16">
        <f t="shared" ref="F14" si="1">C14*E14</f>
        <v>0</v>
      </c>
      <c r="G14" s="19"/>
    </row>
    <row r="15" spans="1:7" x14ac:dyDescent="0.15">
      <c r="A15" s="75" t="s">
        <v>30</v>
      </c>
      <c r="B15" s="75"/>
      <c r="C15" s="75"/>
      <c r="D15" s="75"/>
      <c r="E15" s="75"/>
      <c r="F15" s="20">
        <f>SUM(F7:F14)</f>
        <v>0</v>
      </c>
      <c r="G15" s="21"/>
    </row>
    <row r="17" spans="1:7" x14ac:dyDescent="0.15">
      <c r="A17" s="59" t="s">
        <v>1</v>
      </c>
      <c r="B17" s="60"/>
      <c r="C17" s="60"/>
      <c r="D17" s="60"/>
      <c r="E17" s="60"/>
      <c r="F17" s="60"/>
      <c r="G17" s="61"/>
    </row>
    <row r="18" spans="1:7" x14ac:dyDescent="0.15">
      <c r="A18" s="62" t="s">
        <v>31</v>
      </c>
      <c r="B18" s="63"/>
      <c r="C18" s="22"/>
      <c r="D18" s="14"/>
      <c r="E18" s="23"/>
      <c r="F18" s="17"/>
      <c r="G18" s="2"/>
    </row>
    <row r="19" spans="1:7" x14ac:dyDescent="0.15">
      <c r="A19" s="44" t="s">
        <v>18</v>
      </c>
      <c r="B19" s="51"/>
      <c r="C19" s="22"/>
      <c r="D19" s="14"/>
      <c r="E19" s="23"/>
      <c r="F19" s="17"/>
      <c r="G19" s="2"/>
    </row>
    <row r="20" spans="1:7" ht="40" customHeight="1" x14ac:dyDescent="0.15">
      <c r="A20" s="46" t="s">
        <v>32</v>
      </c>
      <c r="B20" s="47"/>
      <c r="C20" s="22">
        <v>4</v>
      </c>
      <c r="D20" s="14" t="s">
        <v>5</v>
      </c>
      <c r="E20" s="24"/>
      <c r="F20" s="16">
        <f t="shared" ref="F20:F23" si="2">C20*E20</f>
        <v>0</v>
      </c>
      <c r="G20" s="12"/>
    </row>
    <row r="21" spans="1:7" ht="30" customHeight="1" x14ac:dyDescent="0.15">
      <c r="A21" s="46" t="s">
        <v>33</v>
      </c>
      <c r="B21" s="47"/>
      <c r="C21" s="22">
        <v>8</v>
      </c>
      <c r="D21" s="14" t="s">
        <v>5</v>
      </c>
      <c r="E21" s="24"/>
      <c r="F21" s="16">
        <f t="shared" si="2"/>
        <v>0</v>
      </c>
      <c r="G21" s="12"/>
    </row>
    <row r="22" spans="1:7" ht="30" customHeight="1" x14ac:dyDescent="0.15">
      <c r="A22" s="50" t="s">
        <v>34</v>
      </c>
      <c r="B22" s="47"/>
      <c r="C22" s="12">
        <v>1</v>
      </c>
      <c r="D22" s="14" t="s">
        <v>5</v>
      </c>
      <c r="E22" s="24"/>
      <c r="F22" s="16">
        <f t="shared" si="2"/>
        <v>0</v>
      </c>
      <c r="G22" s="12" t="s">
        <v>61</v>
      </c>
    </row>
    <row r="23" spans="1:7" ht="30" customHeight="1" x14ac:dyDescent="0.15">
      <c r="A23" s="50" t="s">
        <v>35</v>
      </c>
      <c r="B23" s="47"/>
      <c r="C23" s="12">
        <v>1</v>
      </c>
      <c r="D23" s="14" t="s">
        <v>5</v>
      </c>
      <c r="E23" s="24"/>
      <c r="F23" s="16">
        <f t="shared" si="2"/>
        <v>0</v>
      </c>
      <c r="G23" s="12" t="s">
        <v>61</v>
      </c>
    </row>
    <row r="24" spans="1:7" ht="30" customHeight="1" x14ac:dyDescent="0.15">
      <c r="A24" s="46" t="s">
        <v>36</v>
      </c>
      <c r="B24" s="47"/>
      <c r="C24" s="22">
        <v>30</v>
      </c>
      <c r="D24" s="14" t="s">
        <v>5</v>
      </c>
      <c r="E24" s="23"/>
      <c r="F24" s="17">
        <f t="shared" ref="F24:F25" si="3">E24*C24</f>
        <v>0</v>
      </c>
      <c r="G24" s="12"/>
    </row>
    <row r="25" spans="1:7" ht="30" customHeight="1" x14ac:dyDescent="0.15">
      <c r="A25" s="46" t="s">
        <v>37</v>
      </c>
      <c r="B25" s="47"/>
      <c r="C25" s="22">
        <v>8</v>
      </c>
      <c r="D25" s="14" t="s">
        <v>5</v>
      </c>
      <c r="E25" s="23"/>
      <c r="F25" s="17">
        <f t="shared" si="3"/>
        <v>0</v>
      </c>
      <c r="G25" s="12"/>
    </row>
    <row r="26" spans="1:7" ht="30" customHeight="1" x14ac:dyDescent="0.15">
      <c r="A26" s="46" t="s">
        <v>59</v>
      </c>
      <c r="B26" s="50"/>
      <c r="C26" s="22">
        <v>50</v>
      </c>
      <c r="D26" s="14" t="s">
        <v>17</v>
      </c>
      <c r="E26" s="23"/>
      <c r="F26" s="17"/>
      <c r="G26" s="2"/>
    </row>
    <row r="27" spans="1:7" ht="14" x14ac:dyDescent="0.15">
      <c r="A27" s="46" t="s">
        <v>19</v>
      </c>
      <c r="B27" s="50"/>
      <c r="C27" s="22">
        <v>90</v>
      </c>
      <c r="D27" s="14" t="s">
        <v>17</v>
      </c>
      <c r="E27" s="23"/>
      <c r="F27" s="17"/>
      <c r="G27" s="2"/>
    </row>
    <row r="28" spans="1:7" x14ac:dyDescent="0.15">
      <c r="A28" s="48" t="s">
        <v>15</v>
      </c>
      <c r="B28" s="49"/>
      <c r="C28" s="12"/>
      <c r="E28" s="13"/>
      <c r="F28" s="13"/>
      <c r="G28" s="12"/>
    </row>
    <row r="29" spans="1:7" ht="14" x14ac:dyDescent="0.15">
      <c r="A29" s="46" t="s">
        <v>38</v>
      </c>
      <c r="B29" s="50"/>
      <c r="C29" s="1">
        <v>20</v>
      </c>
      <c r="D29" s="14" t="s">
        <v>17</v>
      </c>
      <c r="E29" s="15"/>
      <c r="F29" s="16">
        <f t="shared" ref="F29:F30" si="4">C29*E29</f>
        <v>0</v>
      </c>
      <c r="G29" s="2" t="s">
        <v>10</v>
      </c>
    </row>
    <row r="30" spans="1:7" ht="14" x14ac:dyDescent="0.15">
      <c r="A30" s="46" t="s">
        <v>16</v>
      </c>
      <c r="B30" s="50"/>
      <c r="C30" s="2">
        <v>250</v>
      </c>
      <c r="D30" s="14" t="s">
        <v>17</v>
      </c>
      <c r="E30" s="15"/>
      <c r="F30" s="16">
        <f t="shared" si="4"/>
        <v>0</v>
      </c>
      <c r="G30" s="2" t="s">
        <v>10</v>
      </c>
    </row>
    <row r="31" spans="1:7" x14ac:dyDescent="0.15">
      <c r="A31" s="44" t="s">
        <v>28</v>
      </c>
      <c r="B31" s="51"/>
      <c r="C31" s="2"/>
      <c r="D31" s="14"/>
      <c r="E31" s="15"/>
      <c r="F31" s="16"/>
      <c r="G31" s="2"/>
    </row>
    <row r="32" spans="1:7" ht="14" x14ac:dyDescent="0.15">
      <c r="A32" s="46" t="s">
        <v>62</v>
      </c>
      <c r="B32" s="47"/>
      <c r="C32" s="1">
        <v>32</v>
      </c>
      <c r="D32" s="14" t="s">
        <v>17</v>
      </c>
      <c r="E32" s="15"/>
      <c r="F32" s="16">
        <f t="shared" ref="F32" si="5">C32*E32</f>
        <v>0</v>
      </c>
      <c r="G32" s="2" t="s">
        <v>60</v>
      </c>
    </row>
    <row r="33" spans="1:7" ht="14" x14ac:dyDescent="0.15">
      <c r="A33" s="46" t="s">
        <v>39</v>
      </c>
      <c r="B33" s="47"/>
      <c r="C33" s="1">
        <v>245</v>
      </c>
      <c r="D33" s="14" t="s">
        <v>17</v>
      </c>
      <c r="E33" s="15"/>
      <c r="F33" s="16">
        <f t="shared" ref="F33" si="6">C33*E33</f>
        <v>0</v>
      </c>
      <c r="G33" s="2" t="s">
        <v>11</v>
      </c>
    </row>
    <row r="34" spans="1:7" x14ac:dyDescent="0.15">
      <c r="A34" s="44" t="s">
        <v>40</v>
      </c>
      <c r="B34" s="45"/>
      <c r="C34" s="12"/>
      <c r="E34" s="13"/>
      <c r="F34" s="13"/>
      <c r="G34" s="12"/>
    </row>
    <row r="35" spans="1:7" ht="14" x14ac:dyDescent="0.15">
      <c r="A35" s="46" t="s">
        <v>41</v>
      </c>
      <c r="B35" s="47"/>
      <c r="C35" s="2">
        <f>19*8+205</f>
        <v>357</v>
      </c>
      <c r="D35" s="14" t="s">
        <v>42</v>
      </c>
      <c r="E35" s="15"/>
      <c r="F35" s="16">
        <f>C35*E35</f>
        <v>0</v>
      </c>
      <c r="G35" s="2" t="s">
        <v>12</v>
      </c>
    </row>
    <row r="36" spans="1:7" x14ac:dyDescent="0.15">
      <c r="A36" s="44" t="s">
        <v>43</v>
      </c>
      <c r="B36" s="45"/>
      <c r="C36" s="12"/>
      <c r="E36" s="13"/>
      <c r="F36" s="13"/>
      <c r="G36" s="12"/>
    </row>
    <row r="37" spans="1:7" ht="14" x14ac:dyDescent="0.15">
      <c r="A37" s="46" t="s">
        <v>44</v>
      </c>
      <c r="B37" s="47"/>
      <c r="C37" s="1">
        <f>264+22</f>
        <v>286</v>
      </c>
      <c r="D37" s="14" t="s">
        <v>17</v>
      </c>
      <c r="E37" s="15"/>
      <c r="F37" s="16">
        <f t="shared" ref="F37:F38" si="7">C37*E37</f>
        <v>0</v>
      </c>
      <c r="G37" s="19" t="s">
        <v>13</v>
      </c>
    </row>
    <row r="38" spans="1:7" ht="14" x14ac:dyDescent="0.15">
      <c r="A38" s="46" t="s">
        <v>45</v>
      </c>
      <c r="B38" s="47"/>
      <c r="C38" s="1">
        <f>623+40</f>
        <v>663</v>
      </c>
      <c r="D38" s="14" t="s">
        <v>42</v>
      </c>
      <c r="E38" s="15"/>
      <c r="F38" s="16">
        <f t="shared" si="7"/>
        <v>0</v>
      </c>
      <c r="G38" s="19" t="s">
        <v>13</v>
      </c>
    </row>
    <row r="39" spans="1:7" ht="14" x14ac:dyDescent="0.15">
      <c r="A39" s="46" t="s">
        <v>46</v>
      </c>
      <c r="B39" s="47"/>
      <c r="C39" s="2">
        <v>1680</v>
      </c>
      <c r="D39" s="14" t="s">
        <v>17</v>
      </c>
      <c r="E39" s="15"/>
      <c r="F39" s="16">
        <f>C39*E39</f>
        <v>0</v>
      </c>
      <c r="G39" s="19" t="s">
        <v>67</v>
      </c>
    </row>
    <row r="40" spans="1:7" ht="14" x14ac:dyDescent="0.15">
      <c r="A40" s="46" t="s">
        <v>47</v>
      </c>
      <c r="B40" s="47"/>
      <c r="C40" s="2">
        <v>91</v>
      </c>
      <c r="D40" s="14" t="s">
        <v>17</v>
      </c>
      <c r="E40" s="15"/>
      <c r="F40" s="16">
        <f t="shared" ref="F40" si="8">C40*E40</f>
        <v>0</v>
      </c>
      <c r="G40" s="19" t="s">
        <v>14</v>
      </c>
    </row>
    <row r="41" spans="1:7" ht="14" x14ac:dyDescent="0.15">
      <c r="A41" s="50" t="s">
        <v>48</v>
      </c>
      <c r="B41" s="47"/>
      <c r="C41" s="1">
        <v>80</v>
      </c>
      <c r="D41" s="25" t="s">
        <v>5</v>
      </c>
      <c r="E41" s="15"/>
      <c r="F41" s="16">
        <f t="shared" ref="F41" si="9">C41*E41</f>
        <v>0</v>
      </c>
      <c r="G41" s="2" t="s">
        <v>8</v>
      </c>
    </row>
    <row r="42" spans="1:7" ht="14" x14ac:dyDescent="0.15">
      <c r="A42" s="50" t="s">
        <v>49</v>
      </c>
      <c r="B42" s="47"/>
      <c r="C42" s="1">
        <v>4</v>
      </c>
      <c r="D42" s="25" t="s">
        <v>5</v>
      </c>
      <c r="E42" s="15"/>
      <c r="F42" s="16">
        <f>E42*C42</f>
        <v>0</v>
      </c>
      <c r="G42" s="3" t="s">
        <v>14</v>
      </c>
    </row>
    <row r="43" spans="1:7" x14ac:dyDescent="0.15">
      <c r="A43" s="44" t="s">
        <v>20</v>
      </c>
      <c r="B43" s="45"/>
      <c r="C43" s="12"/>
      <c r="E43" s="13"/>
      <c r="F43" s="13"/>
      <c r="G43" s="12"/>
    </row>
    <row r="44" spans="1:7" ht="14" x14ac:dyDescent="0.15">
      <c r="A44" s="46" t="s">
        <v>22</v>
      </c>
      <c r="B44" s="47"/>
      <c r="C44" s="18">
        <v>1</v>
      </c>
      <c r="D44" s="14" t="s">
        <v>21</v>
      </c>
      <c r="E44" s="15"/>
      <c r="F44" s="16">
        <f t="shared" ref="F44" si="10">C44*E44</f>
        <v>0</v>
      </c>
      <c r="G44" s="19"/>
    </row>
    <row r="45" spans="1:7" x14ac:dyDescent="0.15">
      <c r="A45" s="52" t="s">
        <v>50</v>
      </c>
      <c r="B45" s="53"/>
      <c r="C45" s="53"/>
      <c r="D45" s="53"/>
      <c r="E45" s="54"/>
      <c r="F45" s="28">
        <f>SUM(F18:F44)</f>
        <v>0</v>
      </c>
      <c r="G45" s="21"/>
    </row>
    <row r="46" spans="1:7" x14ac:dyDescent="0.15">
      <c r="A46" s="29"/>
      <c r="B46" s="30"/>
      <c r="C46" s="30"/>
      <c r="D46" s="31"/>
      <c r="E46" s="30"/>
      <c r="F46" s="32"/>
      <c r="G46" s="33"/>
    </row>
    <row r="47" spans="1:7" x14ac:dyDescent="0.15">
      <c r="A47" s="52" t="s">
        <v>51</v>
      </c>
      <c r="B47" s="53"/>
      <c r="C47" s="53"/>
      <c r="D47" s="53"/>
      <c r="E47" s="53"/>
      <c r="F47" s="53"/>
      <c r="G47" s="55"/>
    </row>
    <row r="48" spans="1:7" x14ac:dyDescent="0.15">
      <c r="A48" s="62" t="s">
        <v>31</v>
      </c>
      <c r="B48" s="63"/>
      <c r="C48" s="34"/>
      <c r="D48" s="35"/>
      <c r="E48" s="34"/>
      <c r="F48" s="36"/>
      <c r="G48" s="37"/>
    </row>
    <row r="49" spans="1:7" x14ac:dyDescent="0.15">
      <c r="A49" s="44" t="s">
        <v>18</v>
      </c>
      <c r="B49" s="51"/>
      <c r="C49" s="22"/>
      <c r="D49" s="14"/>
      <c r="E49" s="23"/>
      <c r="F49" s="17"/>
      <c r="G49" s="2"/>
    </row>
    <row r="50" spans="1:7" ht="14" x14ac:dyDescent="0.15">
      <c r="A50" s="46" t="s">
        <v>52</v>
      </c>
      <c r="B50" s="47"/>
      <c r="C50" s="22">
        <v>3</v>
      </c>
      <c r="D50" s="14" t="s">
        <v>5</v>
      </c>
      <c r="E50" s="23"/>
      <c r="F50" s="17">
        <f t="shared" ref="F50:F52" si="11">E50*C50</f>
        <v>0</v>
      </c>
      <c r="G50" s="12"/>
    </row>
    <row r="51" spans="1:7" ht="30" customHeight="1" x14ac:dyDescent="0.15">
      <c r="A51" s="50" t="s">
        <v>53</v>
      </c>
      <c r="B51" s="47"/>
      <c r="C51" s="22">
        <v>53</v>
      </c>
      <c r="D51" s="25" t="s">
        <v>5</v>
      </c>
      <c r="E51" s="38"/>
      <c r="F51" s="17">
        <f t="shared" si="11"/>
        <v>0</v>
      </c>
      <c r="G51" s="12"/>
    </row>
    <row r="52" spans="1:7" ht="14" x14ac:dyDescent="0.15">
      <c r="A52" s="46" t="s">
        <v>54</v>
      </c>
      <c r="B52" s="47"/>
      <c r="C52" s="22">
        <v>53</v>
      </c>
      <c r="D52" s="14" t="s">
        <v>5</v>
      </c>
      <c r="E52" s="23"/>
      <c r="F52" s="17">
        <f t="shared" si="11"/>
        <v>0</v>
      </c>
      <c r="G52" s="12"/>
    </row>
    <row r="53" spans="1:7" ht="30" customHeight="1" x14ac:dyDescent="0.15">
      <c r="A53" s="46" t="s">
        <v>64</v>
      </c>
      <c r="B53" s="50"/>
      <c r="C53" s="22">
        <v>96</v>
      </c>
      <c r="D53" s="14" t="s">
        <v>17</v>
      </c>
      <c r="E53" s="23"/>
      <c r="F53" s="17"/>
      <c r="G53" s="2" t="s">
        <v>63</v>
      </c>
    </row>
    <row r="54" spans="1:7" x14ac:dyDescent="0.15">
      <c r="A54" s="48" t="s">
        <v>15</v>
      </c>
      <c r="B54" s="49"/>
      <c r="D54" s="39"/>
      <c r="F54" s="13"/>
      <c r="G54" s="12"/>
    </row>
    <row r="55" spans="1:7" ht="14" x14ac:dyDescent="0.15">
      <c r="A55" s="46" t="s">
        <v>16</v>
      </c>
      <c r="B55" s="47"/>
      <c r="C55" s="40">
        <v>100</v>
      </c>
      <c r="D55" s="25" t="s">
        <v>17</v>
      </c>
      <c r="E55" s="41"/>
      <c r="F55" s="16">
        <f t="shared" ref="F55" si="12">C55*E55</f>
        <v>0</v>
      </c>
      <c r="G55" s="2"/>
    </row>
    <row r="56" spans="1:7" x14ac:dyDescent="0.15">
      <c r="A56" s="44" t="s">
        <v>28</v>
      </c>
      <c r="B56" s="51"/>
      <c r="D56" s="39"/>
      <c r="F56" s="13"/>
      <c r="G56" s="12"/>
    </row>
    <row r="57" spans="1:7" ht="14" x14ac:dyDescent="0.15">
      <c r="A57" s="46" t="s">
        <v>55</v>
      </c>
      <c r="B57" s="47"/>
      <c r="C57" s="40">
        <f>16*60</f>
        <v>960</v>
      </c>
      <c r="D57" s="25" t="s">
        <v>17</v>
      </c>
      <c r="E57" s="41"/>
      <c r="F57" s="16">
        <f t="shared" ref="F57" si="13">C57*E57</f>
        <v>0</v>
      </c>
      <c r="G57" s="2" t="s">
        <v>6</v>
      </c>
    </row>
    <row r="58" spans="1:7" x14ac:dyDescent="0.15">
      <c r="A58" s="44" t="s">
        <v>40</v>
      </c>
      <c r="B58" s="45"/>
      <c r="D58" s="39"/>
      <c r="F58" s="13"/>
      <c r="G58" s="12"/>
    </row>
    <row r="59" spans="1:7" ht="14" x14ac:dyDescent="0.15">
      <c r="A59" s="46" t="s">
        <v>41</v>
      </c>
      <c r="B59" s="47"/>
      <c r="C59" s="40">
        <f>19*60</f>
        <v>1140</v>
      </c>
      <c r="D59" s="25" t="s">
        <v>42</v>
      </c>
      <c r="E59" s="41"/>
      <c r="F59" s="16">
        <f t="shared" ref="F59" si="14">C59*E59</f>
        <v>0</v>
      </c>
      <c r="G59" s="2" t="s">
        <v>6</v>
      </c>
    </row>
    <row r="60" spans="1:7" x14ac:dyDescent="0.15">
      <c r="A60" s="44" t="s">
        <v>43</v>
      </c>
      <c r="B60" s="45"/>
      <c r="D60" s="39"/>
      <c r="F60" s="13"/>
      <c r="G60" s="12"/>
    </row>
    <row r="61" spans="1:7" ht="14" x14ac:dyDescent="0.15">
      <c r="A61" s="46" t="s">
        <v>44</v>
      </c>
      <c r="B61" s="47"/>
      <c r="C61" s="42">
        <f>3.5*112</f>
        <v>392</v>
      </c>
      <c r="D61" s="25" t="s">
        <v>17</v>
      </c>
      <c r="E61" s="41"/>
      <c r="F61" s="16">
        <f t="shared" ref="F61:F64" si="15">C61*E61</f>
        <v>0</v>
      </c>
      <c r="G61" s="2"/>
    </row>
    <row r="62" spans="1:7" ht="14" x14ac:dyDescent="0.15">
      <c r="A62" s="46" t="s">
        <v>45</v>
      </c>
      <c r="B62" s="47"/>
      <c r="C62" s="42">
        <f>112*7.1</f>
        <v>795.19999999999993</v>
      </c>
      <c r="D62" s="25" t="s">
        <v>42</v>
      </c>
      <c r="E62" s="41"/>
      <c r="F62" s="16">
        <f t="shared" si="15"/>
        <v>0</v>
      </c>
      <c r="G62" s="2"/>
    </row>
    <row r="63" spans="1:7" ht="14" x14ac:dyDescent="0.15">
      <c r="A63" s="46" t="s">
        <v>46</v>
      </c>
      <c r="B63" s="47"/>
      <c r="C63" s="42">
        <f>20*112</f>
        <v>2240</v>
      </c>
      <c r="D63" s="25" t="s">
        <v>17</v>
      </c>
      <c r="E63" s="41"/>
      <c r="F63" s="16">
        <f t="shared" si="15"/>
        <v>0</v>
      </c>
      <c r="G63" s="2"/>
    </row>
    <row r="64" spans="1:7" ht="14" x14ac:dyDescent="0.15">
      <c r="A64" s="50" t="s">
        <v>48</v>
      </c>
      <c r="B64" s="47"/>
      <c r="C64" s="42">
        <v>112</v>
      </c>
      <c r="D64" s="25" t="s">
        <v>5</v>
      </c>
      <c r="E64" s="41"/>
      <c r="F64" s="16">
        <f t="shared" si="15"/>
        <v>0</v>
      </c>
      <c r="G64" s="2" t="s">
        <v>7</v>
      </c>
    </row>
    <row r="65" spans="1:7" x14ac:dyDescent="0.15">
      <c r="A65" s="44" t="s">
        <v>20</v>
      </c>
      <c r="B65" s="45"/>
      <c r="C65" s="12"/>
      <c r="E65" s="13"/>
      <c r="F65" s="13"/>
      <c r="G65" s="12"/>
    </row>
    <row r="66" spans="1:7" ht="14" x14ac:dyDescent="0.15">
      <c r="A66" s="46" t="s">
        <v>22</v>
      </c>
      <c r="B66" s="47"/>
      <c r="C66" s="18">
        <v>1</v>
      </c>
      <c r="D66" s="14" t="s">
        <v>21</v>
      </c>
      <c r="E66" s="15"/>
      <c r="F66" s="16">
        <f t="shared" ref="F66" si="16">C66*E66</f>
        <v>0</v>
      </c>
      <c r="G66" s="19"/>
    </row>
    <row r="67" spans="1:7" x14ac:dyDescent="0.15">
      <c r="A67" s="52" t="s">
        <v>56</v>
      </c>
      <c r="B67" s="53"/>
      <c r="C67" s="53"/>
      <c r="D67" s="53"/>
      <c r="E67" s="54"/>
      <c r="F67" s="28">
        <f>SUM(F48:F66)</f>
        <v>0</v>
      </c>
      <c r="G67" s="21"/>
    </row>
    <row r="68" spans="1:7" x14ac:dyDescent="0.15">
      <c r="A68" s="26"/>
      <c r="B68" s="27"/>
      <c r="C68" s="27"/>
      <c r="D68" s="27"/>
      <c r="E68" s="27"/>
      <c r="F68" s="43"/>
      <c r="G68" s="21"/>
    </row>
    <row r="69" spans="1:7" x14ac:dyDescent="0.15">
      <c r="A69" s="52" t="s">
        <v>57</v>
      </c>
      <c r="B69" s="53"/>
      <c r="C69" s="53"/>
      <c r="D69" s="53"/>
      <c r="E69" s="55"/>
      <c r="F69" s="20">
        <f>F45+F67+F15</f>
        <v>0</v>
      </c>
      <c r="G69" s="21"/>
    </row>
    <row r="70" spans="1:7" x14ac:dyDescent="0.15">
      <c r="A70" s="52" t="s">
        <v>58</v>
      </c>
      <c r="B70" s="53"/>
      <c r="C70" s="53"/>
      <c r="D70" s="53"/>
      <c r="E70" s="55"/>
      <c r="F70" s="20">
        <f>F69*1.2</f>
        <v>0</v>
      </c>
      <c r="G70" s="21"/>
    </row>
  </sheetData>
  <mergeCells count="67">
    <mergeCell ref="A35:B35"/>
    <mergeCell ref="A42:B42"/>
    <mergeCell ref="A29:B29"/>
    <mergeCell ref="A30:B30"/>
    <mergeCell ref="A31:B31"/>
    <mergeCell ref="A33:B33"/>
    <mergeCell ref="A34:B34"/>
    <mergeCell ref="A39:B39"/>
    <mergeCell ref="A32:B32"/>
    <mergeCell ref="A23:B23"/>
    <mergeCell ref="A24:B24"/>
    <mergeCell ref="A25:B25"/>
    <mergeCell ref="A28:B28"/>
    <mergeCell ref="A27:B27"/>
    <mergeCell ref="A52:B52"/>
    <mergeCell ref="A40:B40"/>
    <mergeCell ref="A53:B53"/>
    <mergeCell ref="A49:B49"/>
    <mergeCell ref="A43:B43"/>
    <mergeCell ref="A44:B44"/>
    <mergeCell ref="A1:G1"/>
    <mergeCell ref="A3:B3"/>
    <mergeCell ref="C3:E3"/>
    <mergeCell ref="A4:B4"/>
    <mergeCell ref="A38:B38"/>
    <mergeCell ref="A36:B36"/>
    <mergeCell ref="A6:G6"/>
    <mergeCell ref="A9:B9"/>
    <mergeCell ref="A10:B10"/>
    <mergeCell ref="A11:B11"/>
    <mergeCell ref="A12:B12"/>
    <mergeCell ref="A15:E15"/>
    <mergeCell ref="A18:B18"/>
    <mergeCell ref="A20:B20"/>
    <mergeCell ref="A21:B21"/>
    <mergeCell ref="A22:B22"/>
    <mergeCell ref="A70:E70"/>
    <mergeCell ref="A2:G2"/>
    <mergeCell ref="A17:G17"/>
    <mergeCell ref="A47:G47"/>
    <mergeCell ref="A48:B48"/>
    <mergeCell ref="A41:B41"/>
    <mergeCell ref="A54:B54"/>
    <mergeCell ref="A64:B64"/>
    <mergeCell ref="A62:B62"/>
    <mergeCell ref="A55:B55"/>
    <mergeCell ref="A59:B59"/>
    <mergeCell ref="A61:B61"/>
    <mergeCell ref="A63:B63"/>
    <mergeCell ref="A57:B57"/>
    <mergeCell ref="A67:E67"/>
    <mergeCell ref="A69:E69"/>
    <mergeCell ref="A65:B65"/>
    <mergeCell ref="A66:B66"/>
    <mergeCell ref="A13:B13"/>
    <mergeCell ref="A14:B14"/>
    <mergeCell ref="A7:B7"/>
    <mergeCell ref="A8:B8"/>
    <mergeCell ref="A19:B19"/>
    <mergeCell ref="A26:B26"/>
    <mergeCell ref="A45:E45"/>
    <mergeCell ref="A37:B37"/>
    <mergeCell ref="A60:B60"/>
    <mergeCell ref="A58:B58"/>
    <mergeCell ref="A56:B56"/>
    <mergeCell ref="A50:B50"/>
    <mergeCell ref="A51:B5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1" fitToHeight="2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GFC Concept</dc:creator>
  <cp:lastModifiedBy>Licence Office2</cp:lastModifiedBy>
  <cp:lastPrinted>2025-07-22T09:09:03Z</cp:lastPrinted>
  <dcterms:created xsi:type="dcterms:W3CDTF">2024-11-26T13:16:38Z</dcterms:created>
  <dcterms:modified xsi:type="dcterms:W3CDTF">2025-07-24T14:09:20Z</dcterms:modified>
</cp:coreProperties>
</file>